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<sst xmlns="http://schemas.openxmlformats.org/spreadsheetml/2006/main" count="65" uniqueCount="63">
  <si>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Objednávka triednych kníh</t>
  </si>
  <si>
    <t>cena/ks</t>
  </si>
  <si>
    <t xml:space="preserve">cena </t>
  </si>
  <si>
    <t>1. riadok:</t>
  </si>
  <si>
    <t>3. riadok:</t>
  </si>
  <si>
    <t>2. riadok:</t>
  </si>
  <si>
    <t>Označenie triedy - text:</t>
  </si>
  <si>
    <t>1. riadok</t>
  </si>
  <si>
    <t>2. riadok</t>
  </si>
  <si>
    <t>Adresa aj s PSČ:</t>
  </si>
  <si>
    <t>E-mail na odsúhlasenie textov:</t>
  </si>
  <si>
    <t>Kontaktná osoba:</t>
  </si>
  <si>
    <t>IČO:</t>
  </si>
  <si>
    <t>Telefóny:</t>
  </si>
  <si>
    <t>DIČ:</t>
  </si>
  <si>
    <t>Farba textu</t>
  </si>
  <si>
    <t>Poznámky:</t>
  </si>
  <si>
    <t xml:space="preserve">     počet objednaných kusov</t>
  </si>
  <si>
    <t>Adresa na doručenie balíka ak je iná ako fakturačná:</t>
  </si>
  <si>
    <t>Dňa:</t>
  </si>
  <si>
    <t xml:space="preserve">Vyhotovil: </t>
  </si>
  <si>
    <t xml:space="preserve">         Triedne knihy poslať poštou</t>
  </si>
  <si>
    <t xml:space="preserve">    Triedne knihy vyzdvihneme osobne (áno = 1)</t>
  </si>
  <si>
    <r>
      <t>eur</t>
    </r>
    <r>
      <rPr>
        <sz val="10"/>
        <rFont val="Arial"/>
        <family val="0"/>
      </rPr>
      <t xml:space="preserve"> (cena je konečná, s DPH)</t>
    </r>
  </si>
  <si>
    <t>Iný text ako TRIEDNA KNIHA, alebo ďalší</t>
  </si>
  <si>
    <t>text pod nápis TRIEDNA KNIHA:</t>
  </si>
  <si>
    <t xml:space="preserve">       číslo:</t>
  </si>
  <si>
    <t>Vloženie individuálnych strán v rozsahu:</t>
  </si>
  <si>
    <t>Iný príplatok:</t>
  </si>
  <si>
    <t xml:space="preserve">         Termín (od-do) kedy neposielať balíky:</t>
  </si>
  <si>
    <t xml:space="preserve"> Cena za triedne knihy</t>
  </si>
  <si>
    <t xml:space="preserve">      Poštovné poplatky</t>
  </si>
  <si>
    <t>Označenie, názov školy - text:</t>
  </si>
  <si>
    <t>186 Triedna kniha (TK) pre ZŠ, primárne vzdel., s dátumami</t>
  </si>
  <si>
    <t>187 TK nižšie stredné vzdelávanie, s dátumami</t>
  </si>
  <si>
    <t>188 TK primárne vzdel., s dátumami, s klasifikačným</t>
  </si>
  <si>
    <t>189 TK nižšie stredné vzdel., s dátumami, s klasifikač.</t>
  </si>
  <si>
    <t>Iná úprava textov na obálke ako štandard, iný typ písma, alebo ďalší text prípadne logo či obrázok</t>
  </si>
  <si>
    <t>pre základné školy VO FORME ZOŠITOV</t>
  </si>
  <si>
    <t>204 TK primárne vzdel. s dátum. s kompletným klasifik.</t>
  </si>
  <si>
    <t>205 TK nižšie str. vzdel. s dátum. s kompletným klasifik.</t>
  </si>
  <si>
    <t>čiernou tlačou = +0,50 €/ks (ak požadujete niektorú z týchto možností, napíšte 1)</t>
  </si>
  <si>
    <t>Objednávateľ:</t>
  </si>
  <si>
    <t xml:space="preserve">            Školský rok:</t>
  </si>
  <si>
    <t>231 Klasifikačný záznam pre primárne vzdelávanie</t>
  </si>
  <si>
    <t>kg</t>
  </si>
  <si>
    <t>232 Klasifikačný záznam pre nižšie stredné vzdelávanie</t>
  </si>
  <si>
    <t>kg spolu</t>
  </si>
  <si>
    <t>mobil kontaktnej osoby pre kuriéra:</t>
  </si>
  <si>
    <t>210 TK v školskom klube detí s dátumami</t>
  </si>
  <si>
    <t>211 TK v školskom klube detí VJM s dátumami</t>
  </si>
  <si>
    <t>214 TK pre materské školy a špec. MŠ s dátumami</t>
  </si>
  <si>
    <t>215 TK pre materské školy a špec. MŠ s VJM s dátum.</t>
  </si>
  <si>
    <t>218 TK primárne VJM s dátum. s kompletným klasifikač.</t>
  </si>
  <si>
    <t>219 TK nižšie VJM s dátum. s kompletným klasifikač.</t>
  </si>
  <si>
    <t>223 TK (161) pre prípravný, špeciálnej ZŠ, variant A, B</t>
  </si>
  <si>
    <t>222 TK pre materské školy s evidenciou dochádzky</t>
  </si>
  <si>
    <t xml:space="preserve"> Cena spolu</t>
  </si>
  <si>
    <t xml:space="preserve">    1 až 8 strán (+2,00 €/ks) áno = 1</t>
  </si>
  <si>
    <t>9-16 strán (+3,00 €/ks)</t>
  </si>
  <si>
    <t>17-24 strán (+4,00 €/ks)</t>
  </si>
  <si>
    <t>CART PRINT, s.r.o., Novozámocká 102, 949 05 Nitra, 0907 744652, 0903 622257, cartprint@emapy.sk, www.emapy.sk</t>
  </si>
  <si>
    <t>2024/2025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</si>
</sst>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d\.\ mmmm\ yyyy;@"/>
    <numFmt numFmtId="174" formatCode="d/m/yyyy;@"/>
  </numFmts>
  <fonts count="3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3" fillId="0" borderId="2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25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2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49" fontId="0" fillId="0" borderId="28" xfId="0" applyNumberFormat="1" applyFont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9" fontId="2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174" fontId="0" fillId="0" borderId="19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2" fontId="3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" fontId="3" fillId="0" borderId="19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" fontId="3" fillId="0" borderId="34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23" xfId="0" applyBorder="1" applyAlignment="1">
      <alignment/>
    </xf>
    <xf numFmtId="0" fontId="1" fillId="0" borderId="39" xfId="0" applyNumberFormat="1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1" fillId="0" borderId="40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/>
    </xf>
    <xf numFmtId="0" fontId="0" fillId="0" borderId="1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35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38" xfId="0" applyNumberFormat="1" applyFont="1" applyBorder="1" applyAlignment="1" applyProtection="1">
      <alignment horizontal="center"/>
      <protection locked="0"/>
    </xf>
    <xf numFmtId="0" fontId="1" fillId="0" borderId="35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4" fillId="0" borderId="0" xfId="0" applyFont="1" applyAlignment="1">
      <alignment horizontal="right"/>
    </xf>
    <xf numFmtId="2" fontId="1" fillId="0" borderId="19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49" fontId="0" fillId="0" borderId="21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3" max="3" width="10.57421875" style="0" customWidth="1"/>
    <col min="4" max="4" width="9.7109375" style="0" customWidth="1"/>
    <col min="5" max="5" width="9.00390625" style="0" customWidth="1"/>
    <col min="7" max="7" width="11.421875" style="0" customWidth="1"/>
    <col min="8" max="8" width="10.00390625" style="0" customWidth="1"/>
    <col min="9" max="9" width="8.57421875" style="0" customWidth="1"/>
    <col min="13" max="13" width="11.421875" style="0" bestFit="1" customWidth="1"/>
  </cols>
  <sheetData>
    <row r="1" ht="12.75">
      <c r="A1" s="1" t="s">
        <v>61</v>
      </c>
    </row>
    <row r="2" spans="3:13" ht="12.75">
      <c r="C2" s="19" t="s">
        <v>0</v>
      </c>
      <c r="D2" s="19"/>
      <c r="F2" t="s">
        <v>26</v>
      </c>
      <c r="G2" s="40"/>
      <c r="H2" s="44"/>
      <c r="I2" s="110"/>
      <c r="K2" s="17"/>
      <c r="L2" s="17"/>
      <c r="M2" s="17"/>
    </row>
    <row r="3" spans="1:13" ht="12.75">
      <c r="A3" s="19"/>
      <c r="B3" s="19" t="s">
        <v>62</v>
      </c>
      <c r="C3" s="19" t="s">
        <v>38</v>
      </c>
      <c r="K3" s="17"/>
      <c r="L3" s="17"/>
      <c r="M3" s="17"/>
    </row>
    <row r="4" spans="1:13" ht="12.75">
      <c r="A4" s="51" t="s">
        <v>42</v>
      </c>
      <c r="C4" s="46"/>
      <c r="D4" s="23"/>
      <c r="E4" s="23"/>
      <c r="F4" s="23"/>
      <c r="G4" s="23"/>
      <c r="H4" s="33"/>
      <c r="I4" s="24"/>
      <c r="K4" s="17"/>
      <c r="L4" s="17"/>
      <c r="M4" s="17"/>
    </row>
    <row r="5" spans="1:13" ht="12.75">
      <c r="A5" t="s">
        <v>9</v>
      </c>
      <c r="C5" s="47"/>
      <c r="D5" s="23"/>
      <c r="E5" s="23"/>
      <c r="F5" s="23"/>
      <c r="G5" s="23"/>
      <c r="H5" s="23"/>
      <c r="I5" s="24"/>
      <c r="K5" s="17"/>
      <c r="L5" s="17"/>
      <c r="M5" s="21"/>
    </row>
    <row r="6" spans="1:13" ht="12.75">
      <c r="A6" t="s">
        <v>18</v>
      </c>
      <c r="C6" s="8"/>
      <c r="D6" s="17"/>
      <c r="E6" s="8"/>
      <c r="F6" s="47"/>
      <c r="G6" s="27"/>
      <c r="H6" s="27"/>
      <c r="I6" s="28"/>
      <c r="K6" s="17"/>
      <c r="L6" s="17"/>
      <c r="M6" s="17"/>
    </row>
    <row r="7" spans="1:13" ht="12.75">
      <c r="A7" s="17"/>
      <c r="B7" s="17"/>
      <c r="C7" s="46"/>
      <c r="D7" s="23"/>
      <c r="E7" s="23"/>
      <c r="F7" s="26"/>
      <c r="G7" s="26"/>
      <c r="H7" s="34"/>
      <c r="I7" s="25"/>
      <c r="K7" s="17"/>
      <c r="L7" s="17"/>
      <c r="M7" s="17"/>
    </row>
    <row r="8" spans="1:13" ht="12.75">
      <c r="A8" t="s">
        <v>13</v>
      </c>
      <c r="B8" s="40"/>
      <c r="C8" s="41"/>
      <c r="D8" t="s">
        <v>12</v>
      </c>
      <c r="E8" s="42"/>
      <c r="F8" t="s">
        <v>14</v>
      </c>
      <c r="G8" s="43"/>
      <c r="K8" s="17"/>
      <c r="L8" s="17"/>
      <c r="M8" s="17"/>
    </row>
    <row r="9" spans="1:13" ht="12.75">
      <c r="A9" t="s">
        <v>10</v>
      </c>
      <c r="D9" s="46"/>
      <c r="E9" s="23"/>
      <c r="F9" s="23"/>
      <c r="G9" s="23"/>
      <c r="H9" s="23"/>
      <c r="I9" s="24"/>
      <c r="K9" s="17"/>
      <c r="L9" s="17"/>
      <c r="M9" s="17"/>
    </row>
    <row r="10" spans="1:13" ht="13.5" thickBot="1">
      <c r="A10" t="s">
        <v>11</v>
      </c>
      <c r="C10" s="46"/>
      <c r="D10" s="3"/>
      <c r="E10" s="2" t="s">
        <v>48</v>
      </c>
      <c r="F10" s="111"/>
      <c r="G10" s="112"/>
      <c r="H10" s="40"/>
      <c r="I10" s="113"/>
      <c r="K10" s="17"/>
      <c r="L10" s="17"/>
      <c r="M10" s="17"/>
    </row>
    <row r="11" spans="4:13" ht="13.5" thickBot="1">
      <c r="D11" s="5" t="s">
        <v>17</v>
      </c>
      <c r="E11" s="5"/>
      <c r="F11" s="6"/>
      <c r="G11" s="14" t="s">
        <v>1</v>
      </c>
      <c r="H11" s="15" t="s">
        <v>2</v>
      </c>
      <c r="I11" s="106" t="s">
        <v>45</v>
      </c>
      <c r="K11" s="17"/>
      <c r="L11" s="17"/>
      <c r="M11" s="17"/>
    </row>
    <row r="12" spans="1:13" ht="12.75">
      <c r="A12" s="2" t="s">
        <v>33</v>
      </c>
      <c r="F12" s="32"/>
      <c r="G12" s="7">
        <v>3.3</v>
      </c>
      <c r="H12" s="20">
        <f>F12*3.3+I54*F12*2+E55*F12*3+I55*F12*4</f>
        <v>0</v>
      </c>
      <c r="I12" s="108">
        <f>F12*0.15</f>
        <v>0</v>
      </c>
      <c r="K12" s="17"/>
      <c r="L12" s="17"/>
      <c r="M12" s="17"/>
    </row>
    <row r="13" spans="1:13" ht="12.75">
      <c r="A13" s="51" t="s">
        <v>34</v>
      </c>
      <c r="F13" s="32"/>
      <c r="G13" s="7">
        <v>3.3</v>
      </c>
      <c r="H13" s="20">
        <f>F13*3.3+I54*F13*2+E55*F13*3+I55*F13*4</f>
        <v>0</v>
      </c>
      <c r="I13" s="108">
        <f>F13*0.15</f>
        <v>0</v>
      </c>
      <c r="K13" s="17"/>
      <c r="L13" s="17"/>
      <c r="M13" s="17"/>
    </row>
    <row r="14" spans="1:13" ht="12.75">
      <c r="A14" s="51" t="s">
        <v>35</v>
      </c>
      <c r="F14" s="32"/>
      <c r="G14" s="7">
        <v>4</v>
      </c>
      <c r="H14" s="20">
        <f>F14*4+I54*F14*2+E55*F14*3+I55*F14*4</f>
        <v>0</v>
      </c>
      <c r="I14" s="108">
        <f>F14*0.19</f>
        <v>0</v>
      </c>
      <c r="K14" s="17"/>
      <c r="L14" s="17"/>
      <c r="M14" s="17"/>
    </row>
    <row r="15" spans="1:13" ht="12.75">
      <c r="A15" s="51" t="s">
        <v>36</v>
      </c>
      <c r="F15" s="32"/>
      <c r="G15" s="7">
        <v>4</v>
      </c>
      <c r="H15" s="20">
        <f>F15*4+I54*F15*2+E55*F15*3+I55*F15*4</f>
        <v>0</v>
      </c>
      <c r="I15" s="108">
        <f>F15*0.19</f>
        <v>0</v>
      </c>
      <c r="K15" s="17"/>
      <c r="L15" s="17"/>
      <c r="M15" s="17"/>
    </row>
    <row r="16" spans="1:13" ht="12.75">
      <c r="A16" s="51" t="s">
        <v>39</v>
      </c>
      <c r="F16" s="32"/>
      <c r="G16" s="7">
        <v>6.5</v>
      </c>
      <c r="H16" s="20">
        <f>F16*6.5+I54*F16*2+E55*F16*3+I55*F16*4</f>
        <v>0</v>
      </c>
      <c r="I16" s="108">
        <f>F16*0.23</f>
        <v>0</v>
      </c>
      <c r="K16" s="17"/>
      <c r="L16" s="17"/>
      <c r="M16" s="17"/>
    </row>
    <row r="17" spans="1:13" ht="12.75">
      <c r="A17" s="51" t="s">
        <v>40</v>
      </c>
      <c r="F17" s="32"/>
      <c r="G17" s="7">
        <v>7</v>
      </c>
      <c r="H17" s="20">
        <f>F17*7+I54*F17*2+E55*F17*3+I55*F17*4</f>
        <v>0</v>
      </c>
      <c r="I17" s="108">
        <f>F17*0.25</f>
        <v>0</v>
      </c>
      <c r="K17" s="17"/>
      <c r="L17" s="17"/>
      <c r="M17" s="17"/>
    </row>
    <row r="18" spans="1:13" ht="12.75">
      <c r="A18" s="51" t="s">
        <v>53</v>
      </c>
      <c r="F18" s="32"/>
      <c r="G18" s="7">
        <v>6.5</v>
      </c>
      <c r="H18" s="20">
        <f>F18*6.5+I54*F18*2+E55*F18*3+I55*F18*4</f>
        <v>0</v>
      </c>
      <c r="I18" s="108">
        <f>F18*0.21</f>
        <v>0</v>
      </c>
      <c r="K18" s="17"/>
      <c r="L18" s="17"/>
      <c r="M18" s="17"/>
    </row>
    <row r="19" spans="1:13" ht="12.75">
      <c r="A19" s="51" t="s">
        <v>54</v>
      </c>
      <c r="F19" s="32"/>
      <c r="G19" s="7">
        <v>7</v>
      </c>
      <c r="H19" s="20">
        <f>F19*7+I54*F19*2+E55*F19*3+I55*F19*4</f>
        <v>0</v>
      </c>
      <c r="I19" s="108">
        <f>F19*0.24</f>
        <v>0</v>
      </c>
      <c r="K19" s="17"/>
      <c r="L19" s="17"/>
      <c r="M19" s="17"/>
    </row>
    <row r="20" spans="1:13" ht="12.75">
      <c r="A20" s="51" t="s">
        <v>55</v>
      </c>
      <c r="F20" s="32"/>
      <c r="G20" s="7">
        <v>3.6</v>
      </c>
      <c r="H20" s="20">
        <f>F20*3.6+I54*F20*2+E55*F20*3+I55*F20*4</f>
        <v>0</v>
      </c>
      <c r="I20" s="108">
        <f>F20*0.15</f>
        <v>0</v>
      </c>
      <c r="K20" s="17"/>
      <c r="L20" s="17"/>
      <c r="M20" s="17"/>
    </row>
    <row r="21" spans="1:13" ht="12.75">
      <c r="A21" s="51" t="s">
        <v>49</v>
      </c>
      <c r="F21" s="32"/>
      <c r="G21" s="7">
        <v>3.5</v>
      </c>
      <c r="H21" s="20">
        <f>F21*3.5+I54*F21*2+E55*F21*3+I55*F21*4</f>
        <v>0</v>
      </c>
      <c r="I21" s="108">
        <f>F21*0.16</f>
        <v>0</v>
      </c>
      <c r="K21" s="17"/>
      <c r="L21" s="17"/>
      <c r="M21" s="17"/>
    </row>
    <row r="22" spans="1:13" ht="12.75">
      <c r="A22" s="51" t="s">
        <v>50</v>
      </c>
      <c r="F22" s="32"/>
      <c r="G22" s="7">
        <v>3.5</v>
      </c>
      <c r="H22" s="20">
        <f>F22*3.5+I54*F22*2+E55*F22*3+I55*F22*4</f>
        <v>0</v>
      </c>
      <c r="I22" s="108">
        <f>F22*0.16</f>
        <v>0</v>
      </c>
      <c r="K22" s="17"/>
      <c r="L22" s="17"/>
      <c r="M22" s="17"/>
    </row>
    <row r="23" spans="1:13" ht="12.75">
      <c r="A23" s="51" t="s">
        <v>51</v>
      </c>
      <c r="F23" s="32"/>
      <c r="G23" s="7">
        <v>3.8</v>
      </c>
      <c r="H23" s="20">
        <f>F23*3.8+I54*F23*2+E55*F23*3+I55*F23*4</f>
        <v>0</v>
      </c>
      <c r="I23" s="108">
        <f>F23*0.17</f>
        <v>0</v>
      </c>
      <c r="K23" s="17"/>
      <c r="L23" s="17"/>
      <c r="M23" s="17"/>
    </row>
    <row r="24" spans="1:13" ht="12.75">
      <c r="A24" s="51" t="s">
        <v>52</v>
      </c>
      <c r="F24" s="32"/>
      <c r="G24" s="7">
        <v>3.8</v>
      </c>
      <c r="H24" s="20">
        <f>F24*3.8+I54*F24*2+E55*F24*3+I55*F24*4</f>
        <v>0</v>
      </c>
      <c r="I24" s="108">
        <f>F24*0.17</f>
        <v>0</v>
      </c>
      <c r="K24" s="17"/>
      <c r="L24" s="17"/>
      <c r="M24" s="17"/>
    </row>
    <row r="25" spans="1:13" ht="12.75">
      <c r="A25" s="51" t="s">
        <v>56</v>
      </c>
      <c r="F25" s="32"/>
      <c r="G25" s="7">
        <v>6.5</v>
      </c>
      <c r="H25" s="20">
        <f>F25*6.5+I54*F25*2+E55*F25*3+I55*F25*4</f>
        <v>0</v>
      </c>
      <c r="I25" s="108">
        <f>F25*0.21</f>
        <v>0</v>
      </c>
      <c r="K25" s="17"/>
      <c r="L25" s="17"/>
      <c r="M25" s="17"/>
    </row>
    <row r="26" spans="1:13" ht="12.75">
      <c r="A26" s="51" t="s">
        <v>44</v>
      </c>
      <c r="F26" s="32"/>
      <c r="G26" s="7">
        <v>2.5</v>
      </c>
      <c r="H26" s="20">
        <f>F26*2.5</f>
        <v>0</v>
      </c>
      <c r="I26" s="108">
        <f>F26*0.104</f>
        <v>0</v>
      </c>
      <c r="K26" s="17"/>
      <c r="L26" s="17"/>
      <c r="M26" s="17"/>
    </row>
    <row r="27" spans="1:13" ht="12.75">
      <c r="A27" s="51" t="s">
        <v>46</v>
      </c>
      <c r="F27" s="32"/>
      <c r="G27" s="7">
        <v>2.9</v>
      </c>
      <c r="H27" s="20">
        <f>F27*2.9</f>
        <v>0</v>
      </c>
      <c r="I27" s="108">
        <f>F27*0.124</f>
        <v>0</v>
      </c>
      <c r="K27" s="17"/>
      <c r="L27" s="17"/>
      <c r="M27" s="17"/>
    </row>
    <row r="28" spans="1:9" ht="12.75">
      <c r="A28" s="93" t="s">
        <v>32</v>
      </c>
      <c r="B28" s="8"/>
      <c r="C28" s="4"/>
      <c r="H28" s="107" t="s">
        <v>47</v>
      </c>
      <c r="I28" s="109">
        <f>I12+I13+I14+I15+I16+I17+I18+I19+I20+I21+I22+I23+I24+I25+I26+I27</f>
        <v>0</v>
      </c>
    </row>
    <row r="29" spans="1:9" ht="12.75">
      <c r="A29" t="s">
        <v>3</v>
      </c>
      <c r="B29" s="48"/>
      <c r="C29" s="34"/>
      <c r="D29" s="33"/>
      <c r="E29" s="33"/>
      <c r="F29" s="23"/>
      <c r="G29" s="23"/>
      <c r="H29" s="23"/>
      <c r="I29" s="24"/>
    </row>
    <row r="30" spans="1:9" ht="12.75">
      <c r="A30" t="s">
        <v>5</v>
      </c>
      <c r="B30" s="49"/>
      <c r="C30" s="23"/>
      <c r="D30" s="23"/>
      <c r="E30" s="23"/>
      <c r="F30" s="23"/>
      <c r="G30" s="23"/>
      <c r="H30" s="23"/>
      <c r="I30" s="24"/>
    </row>
    <row r="31" spans="1:9" ht="13.5" thickBot="1">
      <c r="A31" t="s">
        <v>4</v>
      </c>
      <c r="B31" s="35"/>
      <c r="C31" s="27"/>
      <c r="D31" s="27"/>
      <c r="E31" s="27"/>
      <c r="F31" s="27"/>
      <c r="G31" s="27"/>
      <c r="H31" s="27"/>
      <c r="I31" s="28"/>
    </row>
    <row r="32" spans="1:9" ht="12.75">
      <c r="A32" s="10" t="s">
        <v>24</v>
      </c>
      <c r="B32" s="11"/>
      <c r="C32" s="11"/>
      <c r="D32" s="11" t="s">
        <v>7</v>
      </c>
      <c r="E32" s="75"/>
      <c r="F32" s="75"/>
      <c r="G32" s="75"/>
      <c r="H32" s="75"/>
      <c r="I32" s="74"/>
    </row>
    <row r="33" spans="1:9" ht="13.5" thickBot="1">
      <c r="A33" s="12" t="s">
        <v>25</v>
      </c>
      <c r="B33" s="13"/>
      <c r="C33" s="13"/>
      <c r="D33" s="13" t="s">
        <v>8</v>
      </c>
      <c r="E33" s="76"/>
      <c r="F33" s="76"/>
      <c r="G33" s="76"/>
      <c r="H33" s="76"/>
      <c r="I33" s="77"/>
    </row>
    <row r="34" spans="2:9" ht="12.75">
      <c r="B34" s="1" t="s">
        <v>6</v>
      </c>
      <c r="C34" s="1"/>
      <c r="D34" s="105"/>
      <c r="E34" s="9" t="s">
        <v>15</v>
      </c>
      <c r="F34" s="1" t="s">
        <v>6</v>
      </c>
      <c r="G34" s="1"/>
      <c r="H34" s="105"/>
      <c r="I34" s="37" t="s">
        <v>15</v>
      </c>
    </row>
    <row r="35" spans="1:9" ht="12.75">
      <c r="A35" s="94"/>
      <c r="B35" s="46"/>
      <c r="C35" s="49"/>
      <c r="D35" s="99"/>
      <c r="E35" s="36"/>
      <c r="F35" s="83"/>
      <c r="G35" s="23"/>
      <c r="H35" s="99"/>
      <c r="I35" s="38"/>
    </row>
    <row r="36" spans="1:9" ht="12.75">
      <c r="A36" s="95"/>
      <c r="B36" s="46"/>
      <c r="C36" s="49"/>
      <c r="D36" s="99"/>
      <c r="E36" s="36"/>
      <c r="F36" s="83"/>
      <c r="G36" s="23"/>
      <c r="H36" s="102"/>
      <c r="I36" s="38"/>
    </row>
    <row r="37" spans="1:9" ht="13.5" thickBot="1">
      <c r="A37" s="95"/>
      <c r="B37" s="90"/>
      <c r="C37" s="88"/>
      <c r="D37" s="100"/>
      <c r="E37" s="36"/>
      <c r="F37" s="85"/>
      <c r="G37" s="27"/>
      <c r="H37" s="100"/>
      <c r="I37" s="81"/>
    </row>
    <row r="38" spans="1:9" ht="12.75">
      <c r="A38" s="96"/>
      <c r="B38" s="114"/>
      <c r="C38" s="87"/>
      <c r="D38" s="101"/>
      <c r="E38" s="36"/>
      <c r="F38" s="86"/>
      <c r="G38" s="87"/>
      <c r="H38" s="101"/>
      <c r="I38" s="39"/>
    </row>
    <row r="39" spans="1:9" ht="12.75">
      <c r="A39" s="95"/>
      <c r="B39" s="46"/>
      <c r="C39" s="49"/>
      <c r="D39" s="102"/>
      <c r="E39" s="36"/>
      <c r="F39" s="83"/>
      <c r="G39" s="49"/>
      <c r="H39" s="102"/>
      <c r="I39" s="38"/>
    </row>
    <row r="40" spans="1:9" ht="13.5" thickBot="1">
      <c r="A40" s="95"/>
      <c r="B40" s="90"/>
      <c r="C40" s="88"/>
      <c r="D40" s="100"/>
      <c r="E40" s="36"/>
      <c r="F40" s="85"/>
      <c r="G40" s="88"/>
      <c r="H40" s="100"/>
      <c r="I40" s="81"/>
    </row>
    <row r="41" spans="1:9" ht="12.75">
      <c r="A41" s="96"/>
      <c r="B41" s="114"/>
      <c r="C41" s="87"/>
      <c r="D41" s="101"/>
      <c r="E41" s="36"/>
      <c r="F41" s="86"/>
      <c r="G41" s="87"/>
      <c r="H41" s="101"/>
      <c r="I41" s="39"/>
    </row>
    <row r="42" spans="1:9" ht="12.75">
      <c r="A42" s="95"/>
      <c r="B42" s="46"/>
      <c r="C42" s="49"/>
      <c r="D42" s="99"/>
      <c r="E42" s="36"/>
      <c r="F42" s="89"/>
      <c r="G42" s="49"/>
      <c r="H42" s="99"/>
      <c r="I42" s="38"/>
    </row>
    <row r="43" spans="1:9" ht="13.5" thickBot="1">
      <c r="A43" s="95"/>
      <c r="B43" s="90"/>
      <c r="C43" s="88"/>
      <c r="D43" s="103"/>
      <c r="E43" s="36"/>
      <c r="F43" s="85"/>
      <c r="G43" s="88"/>
      <c r="H43" s="100"/>
      <c r="I43" s="81"/>
    </row>
    <row r="44" spans="1:9" ht="12.75">
      <c r="A44" s="96"/>
      <c r="B44" s="114"/>
      <c r="C44" s="87"/>
      <c r="D44" s="101"/>
      <c r="E44" s="36"/>
      <c r="F44" s="86"/>
      <c r="G44" s="87"/>
      <c r="H44" s="101"/>
      <c r="I44" s="39"/>
    </row>
    <row r="45" spans="1:9" ht="12.75">
      <c r="A45" s="95"/>
      <c r="B45" s="46"/>
      <c r="C45" s="49"/>
      <c r="D45" s="99"/>
      <c r="E45" s="36"/>
      <c r="F45" s="83"/>
      <c r="G45" s="49"/>
      <c r="H45" s="99"/>
      <c r="I45" s="38"/>
    </row>
    <row r="46" spans="1:9" ht="13.5" thickBot="1">
      <c r="A46" s="97"/>
      <c r="B46" s="47"/>
      <c r="C46" s="88"/>
      <c r="D46" s="103"/>
      <c r="E46" s="80"/>
      <c r="F46" s="85"/>
      <c r="G46" s="88"/>
      <c r="H46" s="103"/>
      <c r="I46" s="81"/>
    </row>
    <row r="47" spans="1:9" ht="12.75">
      <c r="A47" s="98"/>
      <c r="B47" s="45"/>
      <c r="C47" s="87"/>
      <c r="D47" s="101"/>
      <c r="E47" s="82"/>
      <c r="F47" s="87"/>
      <c r="G47" s="87"/>
      <c r="H47" s="101"/>
      <c r="I47" s="39"/>
    </row>
    <row r="48" spans="1:9" ht="13.5" thickBot="1">
      <c r="A48" s="97"/>
      <c r="B48" s="90"/>
      <c r="C48" s="91"/>
      <c r="D48" s="104"/>
      <c r="E48" s="84"/>
      <c r="F48" s="91"/>
      <c r="G48" s="91"/>
      <c r="H48" s="104"/>
      <c r="I48" s="92"/>
    </row>
    <row r="49" spans="1:4" ht="12.75">
      <c r="A49" s="51" t="s">
        <v>43</v>
      </c>
      <c r="C49" s="73"/>
      <c r="D49" s="74"/>
    </row>
    <row r="50" spans="1:8" ht="12.75">
      <c r="A50" t="s">
        <v>37</v>
      </c>
      <c r="H50" s="79"/>
    </row>
    <row r="51" spans="1:8" ht="12.75">
      <c r="A51" s="51" t="s">
        <v>41</v>
      </c>
      <c r="H51" s="63"/>
    </row>
    <row r="52" spans="1:9" ht="12.75">
      <c r="A52" s="16" t="s">
        <v>16</v>
      </c>
      <c r="B52" s="64"/>
      <c r="C52" s="64"/>
      <c r="D52" s="64"/>
      <c r="E52" s="64"/>
      <c r="F52" s="64"/>
      <c r="G52" s="64"/>
      <c r="H52" s="64"/>
      <c r="I52" s="65"/>
    </row>
    <row r="53" spans="1:9" ht="12.75">
      <c r="A53" s="68"/>
      <c r="B53" s="66"/>
      <c r="C53" s="66"/>
      <c r="D53" s="66"/>
      <c r="E53" s="66"/>
      <c r="F53" s="66"/>
      <c r="G53" s="66"/>
      <c r="H53" s="66"/>
      <c r="I53" s="67"/>
    </row>
    <row r="54" spans="1:9" ht="12.75">
      <c r="A54" s="55" t="s">
        <v>27</v>
      </c>
      <c r="B54" s="56"/>
      <c r="C54" s="56"/>
      <c r="D54" s="57"/>
      <c r="E54" s="58"/>
      <c r="F54" s="58" t="s">
        <v>58</v>
      </c>
      <c r="G54" s="59"/>
      <c r="H54" s="59"/>
      <c r="I54" s="53"/>
    </row>
    <row r="55" spans="1:9" ht="12.75">
      <c r="A55" s="56"/>
      <c r="B55" s="56"/>
      <c r="C55" s="55" t="s">
        <v>59</v>
      </c>
      <c r="D55" s="55"/>
      <c r="E55" s="53"/>
      <c r="F55" s="60"/>
      <c r="G55" s="55" t="s">
        <v>60</v>
      </c>
      <c r="H55" s="61"/>
      <c r="I55" s="53"/>
    </row>
    <row r="56" spans="1:9" ht="12.75">
      <c r="A56" s="62" t="s">
        <v>28</v>
      </c>
      <c r="B56" s="115"/>
      <c r="C56" s="52"/>
      <c r="D56" s="52"/>
      <c r="E56" s="52"/>
      <c r="F56" s="52"/>
      <c r="G56" s="52"/>
      <c r="H56" s="52"/>
      <c r="I56" s="54"/>
    </row>
    <row r="57" spans="1:9" ht="12.75">
      <c r="A57" t="s">
        <v>29</v>
      </c>
      <c r="E57" s="69"/>
      <c r="F57" s="70"/>
      <c r="G57" s="70"/>
      <c r="H57" s="70"/>
      <c r="I57" s="71"/>
    </row>
    <row r="58" spans="1:9" ht="12.75">
      <c r="A58" t="s">
        <v>21</v>
      </c>
      <c r="D58" s="53"/>
      <c r="E58" t="s">
        <v>22</v>
      </c>
      <c r="I58" s="72"/>
    </row>
    <row r="59" spans="2:7" ht="12.75">
      <c r="B59" s="51"/>
      <c r="G59" s="51"/>
    </row>
    <row r="60" spans="2:8" ht="12.75">
      <c r="B60" t="s">
        <v>30</v>
      </c>
      <c r="D60" s="20">
        <f>I56+H12+H13+H14+H15+H16+H17+H18+H19+H20+H21+H22+H23+H24+H25+H26+H27+IF(H51=1,((F12+F13+F14+F15+F16+F17+F18+F19+F20+F21+F22+F23+F24+F25+F26+F27)*0.5),0)</f>
        <v>0</v>
      </c>
      <c r="G60" s="18"/>
      <c r="H60" s="18"/>
    </row>
    <row r="61" spans="2:8" ht="13.5" thickBot="1">
      <c r="B61" t="s">
        <v>31</v>
      </c>
      <c r="D61" s="20">
        <f>IF(I58=1,(0),1)*IF(I28=0,(0),1)*IF(AND(I28&gt;0.01,I28&lt;0.301),(3.24),1)*IF(AND(I28&gt;0.3,I28&lt;0.801),(4.9),1)*IF(AND(I28&gt;0.8,I28&lt;1.701),(4.92),1)*IF(AND(I28&gt;1.7,I28&lt;4.501),(5.1),1)*IF(AND(I28&gt;4.5,I28&lt;8.801),(5.46),1)*IF(AND(I28&gt;8.8,I28&lt;13.301),(6.23),1)*IF(AND(I28&gt;13.3,I28&lt;17.601),(6.31),1)*IF(AND(I28&gt;17.6,I28&lt;26.501),(8.81),1)*IF(AND(I28&gt;26.5,I28&lt;39.801),(16.32),1)*IF(AND(I28&gt;39.8,I28&lt;53.001),(20.67),1)*IF(AND(I28&gt;53,I28&lt;66),(25.14),1)</f>
        <v>0</v>
      </c>
      <c r="H61" s="18"/>
    </row>
    <row r="62" spans="3:5" ht="13.5" thickBot="1">
      <c r="C62" s="78" t="s">
        <v>57</v>
      </c>
      <c r="D62" s="29">
        <f>IF(I58=1,(D60),D60+D61)</f>
        <v>0</v>
      </c>
      <c r="E62" s="31" t="s">
        <v>23</v>
      </c>
    </row>
    <row r="63" spans="3:4" ht="12.75">
      <c r="C63" s="22"/>
      <c r="D63" s="30"/>
    </row>
    <row r="64" spans="1:9" ht="12.75">
      <c r="A64" t="s">
        <v>19</v>
      </c>
      <c r="B64" s="50"/>
      <c r="D64" t="s">
        <v>20</v>
      </c>
      <c r="E64" s="46"/>
      <c r="F64" s="23"/>
      <c r="G64" s="23"/>
      <c r="H64" s="24"/>
      <c r="I64" s="17"/>
    </row>
  </sheetData>
  <sheetProtection sheet="1" selectLockedCells="1"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 print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Ďurín</dc:creator>
  <cp:keywords/>
  <dc:description/>
  <cp:lastModifiedBy>PC001</cp:lastModifiedBy>
  <cp:lastPrinted>2024-02-05T10:34:32Z</cp:lastPrinted>
  <dcterms:created xsi:type="dcterms:W3CDTF">2012-01-18T14:24:16Z</dcterms:created>
  <dcterms:modified xsi:type="dcterms:W3CDTF">2024-05-09T12:58:26Z</dcterms:modified>
  <cp:category/>
  <cp:version/>
  <cp:contentType/>
  <cp:contentStatus/>
</cp:coreProperties>
</file>